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  <sheet name="Foglio2" sheetId="2" state="visible" r:id="rId3"/>
    <sheet name="Foglio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<sst xmlns="http://schemas.openxmlformats.org/spreadsheetml/2006/main" count="42" uniqueCount="35">
  <si>
    <t xml:space="preserve">RUSTICO 2022 – 16-18 settembre – PONZONE (AL)</t>
  </si>
  <si>
    <t xml:space="preserve">compilazione tutto MAIUSCOLO</t>
  </si>
  <si>
    <t xml:space="preserve">Telefono di contatto (obbligatorio)</t>
  </si>
  <si>
    <t xml:space="preserve">E-mail di contatto (obbligatoria)</t>
  </si>
  <si>
    <t xml:space="preserve">Nickname pilota – facoltativo</t>
  </si>
  <si>
    <t xml:space="preserve">cognome e nome  Pilota</t>
  </si>
  <si>
    <t xml:space="preserve">cognome e nome Passeggero/a</t>
  </si>
  <si>
    <t xml:space="preserve">altri &gt;12 anni (numero)</t>
  </si>
  <si>
    <t xml:space="preserve">Eventuali figli 4 - 12 anni (numero)</t>
  </si>
  <si>
    <t xml:space="preserve">Eventuali figli 0 -4  anni (numero)</t>
  </si>
  <si>
    <t xml:space="preserve">Totale persone</t>
  </si>
  <si>
    <t xml:space="preserve">camera doppia (scrivere SI o niente)</t>
  </si>
  <si>
    <t xml:space="preserve">no</t>
  </si>
  <si>
    <t xml:space="preserve">camera quadrupla /alloggio (scrivere SI o niente)</t>
  </si>
  <si>
    <t xml:space="preserve">camerone 6/8 letti (scrivere SI o niente)</t>
  </si>
  <si>
    <t xml:space="preserve">Costo individuale mezza pensione adulto</t>
  </si>
  <si>
    <t xml:space="preserve">pernotto venerdì (SI/NO)</t>
  </si>
  <si>
    <t xml:space="preserve">pernotto sabato (SI/NO)</t>
  </si>
  <si>
    <t xml:space="preserve">pranzo sabato (€ 20) (SI/NO)</t>
  </si>
  <si>
    <t xml:space="preserve">pranzo domenica (€ 30) (SI/NO)</t>
  </si>
  <si>
    <t xml:space="preserve">TOTALE=</t>
  </si>
  <si>
    <t xml:space="preserve">da inviare compilato per mail a:</t>
  </si>
  <si>
    <t xml:space="preserve">frengo.rustico@gmail.com</t>
  </si>
  <si>
    <t xml:space="preserve">mettere in obj: RUSTICO</t>
  </si>
  <si>
    <t xml:space="preserve">ed in c.c. a:</t>
  </si>
  <si>
    <t xml:space="preserve">marcferraris66@tiscali.it</t>
  </si>
  <si>
    <t xml:space="preserve">con versamento del 50% entro il 15 luglio a IBAN:</t>
  </si>
  <si>
    <t xml:space="preserve">IT76A0329601601000065059920</t>
  </si>
  <si>
    <t xml:space="preserve">intestato a:</t>
  </si>
  <si>
    <t xml:space="preserve">Simone Bollarino</t>
  </si>
  <si>
    <t xml:space="preserve">Acconto RUSTICO</t>
  </si>
  <si>
    <t xml:space="preserve">Saldo restante 50% entro il 5 settembre</t>
  </si>
  <si>
    <t xml:space="preserve">CAUSALE:</t>
  </si>
  <si>
    <t xml:space="preserve">Saldo RUSTICO</t>
  </si>
  <si>
    <t xml:space="preserve">si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</si>
</sst>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"/>
    <numFmt numFmtId="167" formatCode="@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2A60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FFFFFF"/>
      <name val="Calibri"/>
      <family val="2"/>
      <charset val="1"/>
    </font>
    <font>
      <u val="single"/>
      <sz val="11"/>
      <color rgb="FF0563C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2A60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1350000</xdr:colOff>
      <xdr:row>10</xdr:row>
      <xdr:rowOff>76320</xdr:rowOff>
    </xdr:from>
    <xdr:to>
      <xdr:col>3</xdr:col>
      <xdr:colOff>1532160</xdr:colOff>
      <xdr:row>11</xdr:row>
      <xdr:rowOff>156240</xdr:rowOff>
    </xdr:to>
    <xdr:sp>
      <xdr:nvSpPr>
        <xdr:cNvPr id="0" name="CustomShape 1"/>
        <xdr:cNvSpPr/>
      </xdr:nvSpPr>
      <xdr:spPr>
        <a:xfrm>
          <a:off x="9028800" y="1874520"/>
          <a:ext cx="182160" cy="270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7</xdr:col>
      <xdr:colOff>144720</xdr:colOff>
      <xdr:row>10</xdr:row>
      <xdr:rowOff>76320</xdr:rowOff>
    </xdr:from>
    <xdr:to>
      <xdr:col>7</xdr:col>
      <xdr:colOff>326880</xdr:colOff>
      <xdr:row>11</xdr:row>
      <xdr:rowOff>156240</xdr:rowOff>
    </xdr:to>
    <xdr:sp>
      <xdr:nvSpPr>
        <xdr:cNvPr id="1" name="CustomShape 1"/>
        <xdr:cNvSpPr/>
      </xdr:nvSpPr>
      <xdr:spPr>
        <a:xfrm>
          <a:off x="13186800" y="1874520"/>
          <a:ext cx="182160" cy="270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3</xdr:col>
      <xdr:colOff>1350000</xdr:colOff>
      <xdr:row>10</xdr:row>
      <xdr:rowOff>76320</xdr:rowOff>
    </xdr:from>
    <xdr:to>
      <xdr:col>3</xdr:col>
      <xdr:colOff>1532160</xdr:colOff>
      <xdr:row>11</xdr:row>
      <xdr:rowOff>156240</xdr:rowOff>
    </xdr:to>
    <xdr:sp>
      <xdr:nvSpPr>
        <xdr:cNvPr id="2" name="CustomShape 1"/>
        <xdr:cNvSpPr/>
      </xdr:nvSpPr>
      <xdr:spPr>
        <a:xfrm>
          <a:off x="9028800" y="1874520"/>
          <a:ext cx="182160" cy="270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7</xdr:col>
      <xdr:colOff>144720</xdr:colOff>
      <xdr:row>10</xdr:row>
      <xdr:rowOff>76320</xdr:rowOff>
    </xdr:from>
    <xdr:to>
      <xdr:col>7</xdr:col>
      <xdr:colOff>326880</xdr:colOff>
      <xdr:row>11</xdr:row>
      <xdr:rowOff>156240</xdr:rowOff>
    </xdr:to>
    <xdr:sp>
      <xdr:nvSpPr>
        <xdr:cNvPr id="3" name="CustomShape 1"/>
        <xdr:cNvSpPr/>
      </xdr:nvSpPr>
      <xdr:spPr>
        <a:xfrm>
          <a:off x="13186800" y="1874520"/>
          <a:ext cx="182160" cy="270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frengo.rustico@gmail.com" TargetMode="External"/><Relationship Id="rId2" Type="http://schemas.openxmlformats.org/officeDocument/2006/relationships/hyperlink" Target="mailto:marcferraris66@tiscali.it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47.5"/>
    <col collapsed="false" customWidth="true" hidden="false" outlineLevel="0" max="2" min="2" style="1" width="31.5"/>
    <col collapsed="false" customWidth="true" hidden="false" outlineLevel="0" max="3" min="3" style="2" width="29.83"/>
    <col collapsed="false" customWidth="true" hidden="false" outlineLevel="0" max="4" min="4" style="0" width="23.83"/>
    <col collapsed="false" customWidth="true" hidden="false" outlineLevel="0" max="5" min="5" style="0" width="34.83"/>
  </cols>
  <sheetData>
    <row r="1" customFormat="false" ht="15" hidden="false" customHeight="false" outlineLevel="0" collapsed="false">
      <c r="A1" s="3" t="s">
        <v>0</v>
      </c>
      <c r="B1" s="4" t="s">
        <v>1</v>
      </c>
      <c r="D1" s="1"/>
      <c r="E1" s="2"/>
      <c r="F1" s="1"/>
      <c r="G1" s="2"/>
    </row>
    <row r="2" customFormat="false" ht="13.8" hidden="false" customHeight="false" outlineLevel="0" collapsed="false">
      <c r="A2" s="5" t="s">
        <v>2</v>
      </c>
      <c r="B2" s="6"/>
      <c r="C2" s="7" t="str">
        <f aca="false">IF(B2="", "inserire numero!", "")</f>
        <v>inserire numero!</v>
      </c>
      <c r="D2" s="1"/>
      <c r="E2" s="2"/>
      <c r="F2" s="1"/>
      <c r="G2" s="2"/>
    </row>
    <row r="3" customFormat="false" ht="13.8" hidden="false" customHeight="false" outlineLevel="0" collapsed="false">
      <c r="A3" s="5" t="s">
        <v>3</v>
      </c>
      <c r="B3" s="6"/>
      <c r="C3" s="7" t="str">
        <f aca="false">IF(B3="", "inserire e-mail!", "")</f>
        <v>inserire e-mail!</v>
      </c>
      <c r="D3" s="1"/>
      <c r="E3" s="2"/>
      <c r="F3" s="1"/>
      <c r="G3" s="2"/>
    </row>
    <row r="4" customFormat="false" ht="13.8" hidden="false" customHeight="false" outlineLevel="0" collapsed="false">
      <c r="A4" s="5" t="s">
        <v>4</v>
      </c>
      <c r="B4" s="6"/>
      <c r="D4" s="1"/>
      <c r="E4" s="2"/>
      <c r="F4" s="1"/>
      <c r="G4" s="2"/>
    </row>
    <row r="5" customFormat="false" ht="13.8" hidden="false" customHeight="false" outlineLevel="0" collapsed="false">
      <c r="A5" s="5" t="s">
        <v>5</v>
      </c>
      <c r="B5" s="8"/>
      <c r="C5" s="9" t="str">
        <f aca="false">IF(B5="", "inserire almeno 1 partecipante!",1)</f>
        <v>inserire almeno 1 partecipante!</v>
      </c>
      <c r="D5" s="1"/>
      <c r="E5" s="2"/>
      <c r="F5" s="1"/>
      <c r="G5" s="2"/>
    </row>
    <row r="6" customFormat="false" ht="13.8" hidden="false" customHeight="false" outlineLevel="0" collapsed="false">
      <c r="A6" s="5" t="s">
        <v>6</v>
      </c>
      <c r="B6" s="8"/>
      <c r="C6" s="10" t="n">
        <f aca="false">IF(B6="",0,1)</f>
        <v>0</v>
      </c>
      <c r="D6" s="1"/>
      <c r="E6" s="2"/>
      <c r="F6" s="1"/>
      <c r="G6" s="2"/>
    </row>
    <row r="7" customFormat="false" ht="13.8" hidden="false" customHeight="false" outlineLevel="0" collapsed="false">
      <c r="A7" s="5" t="s">
        <v>7</v>
      </c>
      <c r="B7" s="8"/>
      <c r="C7" s="11" t="n">
        <f aca="false">IF(B7="",0,B7)</f>
        <v>0</v>
      </c>
      <c r="D7" s="1"/>
      <c r="E7" s="2"/>
      <c r="F7" s="1"/>
      <c r="G7" s="2"/>
    </row>
    <row r="8" customFormat="false" ht="13.8" hidden="false" customHeight="false" outlineLevel="0" collapsed="false">
      <c r="A8" s="5" t="s">
        <v>8</v>
      </c>
      <c r="B8" s="8"/>
      <c r="C8" s="11" t="n">
        <f aca="false">IF(B8="",0,B8/2)</f>
        <v>0</v>
      </c>
      <c r="D8" s="1"/>
      <c r="E8" s="2"/>
      <c r="F8" s="1"/>
      <c r="G8" s="2"/>
    </row>
    <row r="9" customFormat="false" ht="15" hidden="false" customHeight="false" outlineLevel="0" collapsed="false">
      <c r="A9" s="5" t="s">
        <v>9</v>
      </c>
      <c r="B9" s="8"/>
      <c r="C9" s="11" t="n">
        <v>0</v>
      </c>
      <c r="D9" s="1"/>
      <c r="E9" s="2"/>
      <c r="F9" s="1"/>
      <c r="G9" s="2"/>
    </row>
    <row r="10" customFormat="false" ht="15" hidden="false" customHeight="false" outlineLevel="0" collapsed="false">
      <c r="A10" s="12" t="s">
        <v>10</v>
      </c>
      <c r="B10" s="13" t="e">
        <f aca="false">C5+C6+C7+B8+B9</f>
        <v>#VALUE!</v>
      </c>
      <c r="C10" s="11" t="n">
        <f aca="false">SUM(C5:C8)</f>
        <v>0</v>
      </c>
      <c r="D10" s="1"/>
      <c r="E10" s="2"/>
      <c r="F10" s="1"/>
      <c r="G10" s="2"/>
    </row>
    <row r="11" customFormat="false" ht="15" hidden="false" customHeight="false" outlineLevel="0" collapsed="false">
      <c r="A11" s="5" t="s">
        <v>11</v>
      </c>
      <c r="B11" s="14" t="s">
        <v>12</v>
      </c>
      <c r="C11" s="2" t="n">
        <f aca="false">IF(B11="SI",60,0)</f>
        <v>0</v>
      </c>
      <c r="D11" s="15"/>
      <c r="E11" s="2"/>
      <c r="F11" s="15"/>
      <c r="G11" s="2"/>
    </row>
    <row r="12" customFormat="false" ht="15" hidden="false" customHeight="false" outlineLevel="0" collapsed="false">
      <c r="A12" s="5" t="s">
        <v>13</v>
      </c>
      <c r="B12" s="14" t="s">
        <v>12</v>
      </c>
      <c r="C12" s="2" t="n">
        <f aca="false">IF(B12="SI",50,0)</f>
        <v>0</v>
      </c>
      <c r="D12" s="15"/>
      <c r="E12" s="2"/>
      <c r="F12" s="15"/>
      <c r="G12" s="2"/>
    </row>
    <row r="13" customFormat="false" ht="15" hidden="false" customHeight="false" outlineLevel="0" collapsed="false">
      <c r="A13" s="5" t="s">
        <v>14</v>
      </c>
      <c r="B13" s="14" t="s">
        <v>12</v>
      </c>
      <c r="C13" s="2" t="n">
        <f aca="false">IF(B13="SI",40,0)</f>
        <v>0</v>
      </c>
      <c r="D13" s="15"/>
      <c r="E13" s="2"/>
      <c r="F13" s="15"/>
      <c r="G13" s="2"/>
    </row>
    <row r="14" customFormat="false" ht="15" hidden="false" customHeight="false" outlineLevel="0" collapsed="false">
      <c r="A14" s="12" t="s">
        <v>15</v>
      </c>
      <c r="B14" s="16" t="n">
        <f aca="false">SUM(C11:C13)</f>
        <v>0</v>
      </c>
      <c r="C14" s="7" t="str">
        <f aca="false">IF(B14=0, "inserire almeno una scelta camera", SUM(C11:C13))</f>
        <v>inserire almeno una scelta camera</v>
      </c>
      <c r="D14" s="1"/>
      <c r="E14" s="2"/>
      <c r="F14" s="1"/>
      <c r="G14" s="2"/>
    </row>
    <row r="15" customFormat="false" ht="15" hidden="false" customHeight="false" outlineLevel="0" collapsed="false">
      <c r="A15" s="5" t="s">
        <v>16</v>
      </c>
      <c r="B15" s="8" t="s">
        <v>12</v>
      </c>
      <c r="C15" s="2" t="e">
        <f aca="false">IF(B15="SI",1,0)*C14*C10</f>
        <v>#VALUE!</v>
      </c>
      <c r="D15" s="1"/>
      <c r="E15" s="2"/>
      <c r="F15" s="1"/>
      <c r="G15" s="2"/>
    </row>
    <row r="16" customFormat="false" ht="15" hidden="false" customHeight="false" outlineLevel="0" collapsed="false">
      <c r="A16" s="5" t="s">
        <v>17</v>
      </c>
      <c r="B16" s="8" t="s">
        <v>12</v>
      </c>
      <c r="C16" s="2" t="e">
        <f aca="false">IF(B16="SI",1,0)*C14*C10</f>
        <v>#VALUE!</v>
      </c>
      <c r="D16" s="1"/>
      <c r="E16" s="2"/>
      <c r="F16" s="1"/>
      <c r="G16" s="2"/>
    </row>
    <row r="17" customFormat="false" ht="15" hidden="false" customHeight="false" outlineLevel="0" collapsed="false">
      <c r="A17" s="5" t="s">
        <v>18</v>
      </c>
      <c r="B17" s="8" t="s">
        <v>12</v>
      </c>
      <c r="C17" s="2" t="n">
        <f aca="false">IF(B17="SI",1,0)*20*SUM(C5,C6,C7,C8*2)</f>
        <v>0</v>
      </c>
      <c r="D17" s="1"/>
      <c r="E17" s="2"/>
      <c r="F17" s="1"/>
      <c r="G17" s="2"/>
    </row>
    <row r="18" customFormat="false" ht="15" hidden="false" customHeight="false" outlineLevel="0" collapsed="false">
      <c r="A18" s="5" t="s">
        <v>19</v>
      </c>
      <c r="B18" s="8" t="s">
        <v>12</v>
      </c>
      <c r="C18" s="2" t="n">
        <f aca="false">IF(B18="SI",1,0)*30*SUM(C5,C6,C7,C8*2)</f>
        <v>0</v>
      </c>
      <c r="D18" s="1"/>
      <c r="E18" s="2"/>
      <c r="F18" s="1"/>
      <c r="G18" s="2"/>
    </row>
    <row r="19" customFormat="false" ht="15" hidden="false" customHeight="false" outlineLevel="0" collapsed="false">
      <c r="B19" s="17" t="s">
        <v>20</v>
      </c>
      <c r="C19" s="18" t="e">
        <f aca="false">SUM(C15:C18)</f>
        <v>#VALUE!</v>
      </c>
      <c r="D19" s="17"/>
      <c r="E19" s="2"/>
      <c r="F19" s="17"/>
      <c r="G19" s="2"/>
    </row>
    <row r="20" customFormat="false" ht="15" hidden="false" customHeight="false" outlineLevel="0" collapsed="false">
      <c r="A20" s="19" t="s">
        <v>21</v>
      </c>
      <c r="B20" s="20" t="s">
        <v>22</v>
      </c>
      <c r="C20" s="17" t="s">
        <v>23</v>
      </c>
      <c r="E20" s="18"/>
      <c r="F20" s="1"/>
      <c r="G20" s="18"/>
      <c r="H20" s="2"/>
    </row>
    <row r="21" customFormat="false" ht="15" hidden="false" customHeight="false" outlineLevel="0" collapsed="false">
      <c r="A21" s="19" t="s">
        <v>24</v>
      </c>
      <c r="B21" s="20" t="s">
        <v>25</v>
      </c>
    </row>
    <row r="22" customFormat="false" ht="15" hidden="false" customHeight="false" outlineLevel="0" collapsed="false">
      <c r="A22" s="21" t="s">
        <v>26</v>
      </c>
      <c r="B22" s="22" t="s">
        <v>27</v>
      </c>
    </row>
    <row r="23" customFormat="false" ht="15" hidden="false" customHeight="false" outlineLevel="0" collapsed="false">
      <c r="A23" s="21" t="s">
        <v>28</v>
      </c>
      <c r="B23" s="22" t="s">
        <v>29</v>
      </c>
    </row>
    <row r="24" customFormat="false" ht="15" hidden="false" customHeight="false" outlineLevel="0" collapsed="false">
      <c r="B24" s="1" t="s">
        <v>30</v>
      </c>
      <c r="C24" s="2" t="e">
        <f aca="false">C19/2</f>
        <v>#VALUE!</v>
      </c>
    </row>
    <row r="25" customFormat="false" ht="15" hidden="false" customHeight="false" outlineLevel="0" collapsed="false">
      <c r="A25" s="19" t="s">
        <v>31</v>
      </c>
    </row>
    <row r="26" customFormat="false" ht="15" hidden="false" customHeight="false" outlineLevel="0" collapsed="false">
      <c r="A26" s="19" t="s">
        <v>32</v>
      </c>
      <c r="B26" s="1" t="s">
        <v>33</v>
      </c>
      <c r="C26" s="2" t="e">
        <f aca="false">C19-C24</f>
        <v>#VALUE!</v>
      </c>
    </row>
    <row r="34" customFormat="false" ht="15" hidden="false" customHeight="false" outlineLevel="0" collapsed="false">
      <c r="B34" s="23" t="s">
        <v>34</v>
      </c>
    </row>
    <row r="35" customFormat="false" ht="15" hidden="false" customHeight="false" outlineLevel="0" collapsed="false">
      <c r="B35" s="23" t="s">
        <v>12</v>
      </c>
    </row>
  </sheetData>
  <sheetProtection sheet="true" objects="true" scenarios="true"/>
  <dataValidations count="1">
    <dataValidation allowBlank="true" operator="between" prompt="selezionare SI o NO" showDropDown="false" showErrorMessage="true" showInputMessage="true" sqref="B11:B13 B15:B18" type="list">
      <formula1>$B$34:$B$35</formula1>
      <formula2>0</formula2>
    </dataValidation>
  </dataValidations>
  <hyperlinks>
    <hyperlink ref="B20" r:id="rId1" display="frengo.rustico@gmail.com"/>
    <hyperlink ref="B21" r:id="rId2" display="marcferraris66@tiscali.it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2022-04-04T07:00:53Z</dcterms:created>
  <dc:creator>PROPRIETARIO</dc:creator>
  <dc:description/>
  <dc:language>it-IT</dc:language>
  <cp:lastModifiedBy/>
  <dcterms:modified xsi:type="dcterms:W3CDTF">2022-04-14T08:40:25Z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